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8955" windowHeight="6270"/>
  </bookViews>
  <sheets>
    <sheet name="Sheet1" sheetId="1" r:id="rId1"/>
  </sheets>
  <definedNames>
    <definedName name="_xlnm.Print_Titles" localSheetId="0">Sheet1!$3:$4</definedName>
  </definedNames>
  <calcPr calcId="144525"/>
</workbook>
</file>

<file path=xl/comments1.xml><?xml version="1.0" encoding="utf-8"?>
<comments xmlns="http://schemas.openxmlformats.org/spreadsheetml/2006/main">
  <authors>
    <author>guest</author>
  </authors>
  <commentList>
    <comment ref="G8" authorId="0">
      <text>
        <r>
          <rPr>
            <b/>
            <sz val="9"/>
            <rFont val="宋体"/>
            <charset val="0"/>
          </rPr>
          <t>guest:</t>
        </r>
        <r>
          <rPr>
            <sz val="9"/>
            <rFont val="宋体"/>
            <charset val="0"/>
          </rPr>
          <t xml:space="preserve">
=E8/6，取整</t>
        </r>
      </text>
    </comment>
  </commentList>
</comments>
</file>

<file path=xl/sharedStrings.xml><?xml version="1.0" encoding="utf-8"?>
<sst xmlns="http://schemas.openxmlformats.org/spreadsheetml/2006/main" count="63" uniqueCount="63">
  <si>
    <t>附件2</t>
  </si>
  <si>
    <t>2024年市、区县两级农产品（不含农业投入品）质量安全定量监测任务表</t>
  </si>
  <si>
    <t>类别</t>
  </si>
  <si>
    <t>常住人口数
（万）</t>
  </si>
  <si>
    <t>定量监测任务数量（个）</t>
  </si>
  <si>
    <t>定量监测类别</t>
  </si>
  <si>
    <t>全市定量监测计划完成样品数量小计（个）</t>
  </si>
  <si>
    <t>全市定量监测
计划完成样品数量
合计（个）</t>
  </si>
  <si>
    <t>例行监测
样品数量（个）</t>
  </si>
  <si>
    <t>监督抽查
样品数量（个）</t>
  </si>
  <si>
    <t>①</t>
  </si>
  <si>
    <t>②</t>
  </si>
  <si>
    <t>③</t>
  </si>
  <si>
    <t>④</t>
  </si>
  <si>
    <t>⑤</t>
  </si>
  <si>
    <t>⑥</t>
  </si>
  <si>
    <t>全市</t>
  </si>
  <si>
    <t>市级</t>
  </si>
  <si>
    <t>县级</t>
  </si>
  <si>
    <t>非涉农区县</t>
  </si>
  <si>
    <t>涉农区县</t>
  </si>
  <si>
    <t>其中</t>
  </si>
  <si>
    <t>万州区</t>
  </si>
  <si>
    <t>黔江区</t>
  </si>
  <si>
    <t>涪陵区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</si>
  <si>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</si>
  <si>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</si>
  <si>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</si>
  <si>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</si>
  <si>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</si>
  <si>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</si>
  <si>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</si>
  <si>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</si>
  <si>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</si>
  <si>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</si>
  <si>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</si>
  <si>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</si>
  <si>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</si>
  <si>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</si>
  <si>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</si>
  <si>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</si>
  <si>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</si>
  <si>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</si>
  <si>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</si>
  <si>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</si>
  <si>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</si>
  <si>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</si>
  <si>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</si>
  <si>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</si>
  <si>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</si>
  <si>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  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</si>
  <si>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</si>
  <si>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</si>
  <si>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</si>
  <si>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</si>
  <si>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</si>
  <si>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</si>
  <si>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</si>
  <si>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</si>
  <si>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</si>
  <si>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高新区</t>
  </si>
  <si>
    <t>区县小计</t>
  </si>
  <si>
    <t>注:1.按照国家有关规定，全市农产品（不含农业投入品）质量安全定量监测（例行监测和监督抽查总量）样品量需达到1.85个/千人。2023年重庆常住人口3213.34万人，则2024年重庆定量监测量应为59447个。按照市:县=0.66:1.19比例分配，即市级定量监测样品量应为21208个，县级定量监测样品量应为38239个。按照监督抽查占例行监测比例≥20%计算：市级定量监测21208个样品中，市级例行监测样品量为17675个，市级监督抽查样品3535个；县级定量监测38239个样品中，县级例行监测样品量为31870个，县级监督抽查样品量为6374个。常住人口数以2023年统计年鉴公布的2022年统计数据为准。计划监测数（H）应≥监测任务数（E）。2.市级：②=①*10*1.85/1.85*0.66；县级：②=①*10*1.85/1.85*1.19；④:③=1:5；⑤=③+④；⑤≧②； ⑥=市级⑤+县级⑤。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</si>
</sst>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41" formatCode="_ * #,##0_ ;_ * \-#,##0_ ;_ * &quot;-&quot;_ ;_ @_ "/>
  </numFmts>
  <fonts count="39">
    <font>
      <sz val="11"/>
      <color indexed="8"/>
      <name val="宋体"/>
      <charset val="134"/>
    </font>
    <font>
      <sz val="12"/>
      <name val="方正仿宋_GBK"/>
      <charset val="134"/>
    </font>
    <font>
      <sz val="10"/>
      <name val="方正仿宋_GBK"/>
      <charset val="134"/>
    </font>
    <font>
      <sz val="10"/>
      <color rgb="FFFF0000"/>
      <name val="方正仿宋_GBK"/>
      <charset val="134"/>
    </font>
    <font>
      <sz val="12"/>
      <color rgb="FFFF0000"/>
      <name val="方正仿宋_GBK"/>
      <charset val="134"/>
    </font>
    <font>
      <sz val="12"/>
      <name val="方正黑体_GBK"/>
      <charset val="134"/>
    </font>
    <font>
      <sz val="14"/>
      <name val="方正小标宋_GBK"/>
      <charset val="134"/>
    </font>
    <font>
      <sz val="16"/>
      <name val="方正小标宋_GBK"/>
      <charset val="134"/>
    </font>
    <font>
      <b/>
      <sz val="10"/>
      <name val="方正仿宋_GBK"/>
      <charset val="134"/>
    </font>
    <font>
      <b/>
      <sz val="10"/>
      <name val="方正小标宋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color theme="1"/>
      <name val="方正仿宋_GBK"/>
      <charset val="134"/>
    </font>
    <font>
      <sz val="10"/>
      <color theme="1"/>
      <name val="Times New Roman"/>
      <charset val="134"/>
    </font>
    <font>
      <sz val="10"/>
      <color rgb="FFFF0000"/>
      <name val="Times New Roman"/>
      <charset val="134"/>
    </font>
    <font>
      <b/>
      <sz val="10"/>
      <color rgb="FFFF0000"/>
      <name val="Times New Roman"/>
      <charset val="134"/>
    </font>
    <font>
      <b/>
      <sz val="10"/>
      <color rgb="FFFF000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0"/>
    </font>
    <font>
      <b/>
      <sz val="9"/>
      <name val="宋体"/>
      <charset val="0"/>
    </font>
  </fonts>
  <fills count="4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9" fillId="33" borderId="1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4" fillId="20" borderId="17" applyNumberFormat="0" applyAlignment="0" applyProtection="0">
      <alignment vertical="center"/>
    </xf>
    <xf numFmtId="0" fontId="34" fillId="33" borderId="22" applyNumberFormat="0" applyAlignment="0" applyProtection="0">
      <alignment vertical="center"/>
    </xf>
    <xf numFmtId="0" fontId="36" fillId="39" borderId="23" applyNumberFormat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13" borderId="16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6" fontId="10" fillId="3" borderId="1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76" fontId="10" fillId="4" borderId="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176" fontId="11" fillId="5" borderId="4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176" fontId="10" fillId="7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7" fontId="10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77" fontId="10" fillId="4" borderId="4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77" fontId="11" fillId="8" borderId="4" xfId="0" applyNumberFormat="1" applyFont="1" applyFill="1" applyBorder="1" applyAlignment="1">
      <alignment horizontal="center" vertical="center"/>
    </xf>
    <xf numFmtId="177" fontId="11" fillId="9" borderId="4" xfId="0" applyNumberFormat="1" applyFont="1" applyFill="1" applyBorder="1" applyAlignment="1">
      <alignment horizontal="center" vertical="center"/>
    </xf>
    <xf numFmtId="177" fontId="11" fillId="6" borderId="4" xfId="0" applyNumberFormat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177" fontId="11" fillId="5" borderId="4" xfId="0" applyNumberFormat="1" applyFont="1" applyFill="1" applyBorder="1" applyAlignment="1">
      <alignment horizontal="center" vertical="center"/>
    </xf>
    <xf numFmtId="177" fontId="10" fillId="7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177" fontId="16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FF"/>
      <color rgb="00C0C0C0"/>
      <color rgb="0099CCFF"/>
      <color rgb="00CCFFCC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P50"/>
  <sheetViews>
    <sheetView tabSelected="1" zoomScale="130" zoomScaleNormal="130" workbookViewId="0">
      <pane ySplit="9" topLeftCell="A44" activePane="bottomLeft" state="frozen"/>
      <selection/>
      <selection pane="bottomLeft" activeCell="C1" sqref="C1"/>
    </sheetView>
  </sheetViews>
  <sheetFormatPr defaultColWidth="8.875" defaultRowHeight="15.75" customHeight="1"/>
  <cols>
    <col min="1" max="1" width="4.625" style="4" customWidth="1"/>
    <col min="2" max="2" width="3.75" style="4" customWidth="1"/>
    <col min="3" max="3" width="10.375" style="4" customWidth="1"/>
    <col min="4" max="4" width="10.5" style="4" customWidth="1"/>
    <col min="5" max="5" width="9.5" style="4" customWidth="1"/>
    <col min="6" max="6" width="13.25" style="4" customWidth="1"/>
    <col min="7" max="7" width="14" style="4" customWidth="1"/>
    <col min="8" max="8" width="14.375" style="4" customWidth="1"/>
    <col min="9" max="9" width="17.1166666666667" style="4" customWidth="1"/>
    <col min="10" max="13" width="8.875" style="4" customWidth="1"/>
    <col min="15" max="15" width="9.875" style="4" customWidth="1"/>
    <col min="16" max="255" width="8.875" style="4" customWidth="1"/>
    <col min="256" max="16384" width="8.875" style="4"/>
  </cols>
  <sheetData>
    <row r="1" s="1" customFormat="1" ht="21" customHeight="1" spans="1:2">
      <c r="A1" s="5" t="s">
        <v>0</v>
      </c>
      <c r="B1" s="6"/>
    </row>
    <row r="2" s="1" customFormat="1" ht="25" customHeight="1" spans="1:9">
      <c r="A2" s="7" t="s">
        <v>1</v>
      </c>
      <c r="B2" s="7"/>
      <c r="C2" s="8"/>
      <c r="D2" s="8"/>
      <c r="E2" s="8"/>
      <c r="F2" s="8"/>
      <c r="G2" s="8"/>
      <c r="H2" s="8"/>
      <c r="I2" s="8"/>
    </row>
    <row r="3" s="2" customFormat="1" ht="16.15" customHeight="1" spans="1:15">
      <c r="A3" s="9" t="s">
        <v>2</v>
      </c>
      <c r="B3" s="10"/>
      <c r="C3" s="11"/>
      <c r="D3" s="12" t="s">
        <v>3</v>
      </c>
      <c r="E3" s="12" t="s">
        <v>4</v>
      </c>
      <c r="F3" s="16" t="s">
        <v>5</v>
      </c>
      <c r="G3" s="16"/>
      <c r="H3" s="12" t="s">
        <v>6</v>
      </c>
      <c r="I3" s="12" t="s">
        <v>7</v>
      </c>
      <c r="K3" s="3"/>
      <c r="L3" s="3"/>
      <c r="M3" s="3"/>
      <c r="N3" s="3"/>
      <c r="O3" s="3"/>
    </row>
    <row r="4" s="2" customFormat="1" ht="27.95" customHeight="1" spans="1:15">
      <c r="A4" s="13"/>
      <c r="B4" s="14"/>
      <c r="C4" s="15"/>
      <c r="D4" s="16"/>
      <c r="E4" s="12"/>
      <c r="F4" s="12" t="s">
        <v>8</v>
      </c>
      <c r="G4" s="12" t="s">
        <v>9</v>
      </c>
      <c r="H4" s="12"/>
      <c r="I4" s="12"/>
      <c r="K4" s="3"/>
      <c r="L4" s="59"/>
      <c r="M4" s="59"/>
      <c r="N4" s="59"/>
      <c r="O4" s="3"/>
    </row>
    <row r="5" s="2" customFormat="1" ht="13.5" spans="1:15">
      <c r="A5" s="17"/>
      <c r="B5" s="18"/>
      <c r="C5" s="19"/>
      <c r="D5" s="20" t="s">
        <v>10</v>
      </c>
      <c r="E5" s="12" t="s">
        <v>11</v>
      </c>
      <c r="F5" s="12" t="s">
        <v>12</v>
      </c>
      <c r="G5" s="12" t="s">
        <v>13</v>
      </c>
      <c r="H5" s="16" t="s">
        <v>14</v>
      </c>
      <c r="I5" s="12" t="s">
        <v>15</v>
      </c>
      <c r="K5" s="3"/>
      <c r="L5" s="3"/>
      <c r="M5" s="68"/>
      <c r="N5" s="68"/>
      <c r="O5" s="3"/>
    </row>
    <row r="6" s="2" customFormat="1" ht="12.75" spans="1:15">
      <c r="A6" s="21" t="s">
        <v>16</v>
      </c>
      <c r="B6" s="21"/>
      <c r="C6" s="21"/>
      <c r="D6" s="22">
        <v>3213.34</v>
      </c>
      <c r="E6" s="22">
        <v>59447</v>
      </c>
      <c r="F6" s="22">
        <f>F7+F8+F9</f>
        <v>49630</v>
      </c>
      <c r="G6" s="22">
        <f>G7+G8+G9</f>
        <v>9926</v>
      </c>
      <c r="H6" s="22">
        <f>F6+G6</f>
        <v>59556</v>
      </c>
      <c r="I6" s="60">
        <f>H6</f>
        <v>59556</v>
      </c>
      <c r="K6" s="3"/>
      <c r="L6" s="3"/>
      <c r="M6" s="3"/>
      <c r="N6" s="3"/>
      <c r="O6" s="3"/>
    </row>
    <row r="7" s="3" customFormat="1" ht="12.75" spans="1:9">
      <c r="A7" s="23" t="s">
        <v>17</v>
      </c>
      <c r="B7" s="24"/>
      <c r="C7" s="25"/>
      <c r="D7" s="26">
        <f>D8+D9</f>
        <v>3213.34</v>
      </c>
      <c r="E7" s="48">
        <f>D6*10*1.85/1.85*0.66</f>
        <v>21208.044</v>
      </c>
      <c r="F7" s="49">
        <f>G7*5</f>
        <v>17675</v>
      </c>
      <c r="G7" s="49">
        <v>3535</v>
      </c>
      <c r="H7" s="49">
        <f>F7+G7</f>
        <v>21210</v>
      </c>
      <c r="I7" s="61">
        <f>H7+H8</f>
        <v>22818</v>
      </c>
    </row>
    <row r="8" s="3" customFormat="1" ht="12.75" spans="1:14">
      <c r="A8" s="27" t="s">
        <v>18</v>
      </c>
      <c r="B8" s="27" t="s">
        <v>19</v>
      </c>
      <c r="C8" s="27"/>
      <c r="D8" s="26">
        <v>134.74</v>
      </c>
      <c r="E8" s="48">
        <f>D8*10*1.85/1.85*1.19</f>
        <v>1603.406</v>
      </c>
      <c r="F8" s="49">
        <f>G8*5</f>
        <v>1340</v>
      </c>
      <c r="G8" s="49">
        <v>268</v>
      </c>
      <c r="H8" s="49">
        <f t="shared" ref="H8:H49" si="0">F8+G8</f>
        <v>1608</v>
      </c>
      <c r="I8" s="61"/>
      <c r="N8" s="69"/>
    </row>
    <row r="9" s="3" customFormat="1" ht="12.75" spans="1:14">
      <c r="A9" s="27"/>
      <c r="B9" s="28" t="s">
        <v>20</v>
      </c>
      <c r="C9" s="28"/>
      <c r="D9" s="29">
        <f>D49</f>
        <v>3078.6</v>
      </c>
      <c r="E9" s="50">
        <f>E49</f>
        <v>36635.34</v>
      </c>
      <c r="F9" s="50">
        <f t="shared" ref="E9:F9" si="1">F49</f>
        <v>30615</v>
      </c>
      <c r="G9" s="51">
        <f>F9*0.2</f>
        <v>6123</v>
      </c>
      <c r="H9" s="51">
        <f t="shared" si="0"/>
        <v>36738</v>
      </c>
      <c r="I9" s="62">
        <f>H9</f>
        <v>36738</v>
      </c>
      <c r="N9" s="69"/>
    </row>
    <row r="10" s="3" customFormat="1" ht="12.75" spans="1:10">
      <c r="A10" s="30" t="s">
        <v>21</v>
      </c>
      <c r="B10" s="31">
        <v>1</v>
      </c>
      <c r="C10" s="32" t="s">
        <v>22</v>
      </c>
      <c r="D10" s="33">
        <v>156.43</v>
      </c>
      <c r="E10" s="52">
        <f>D10*10*1.85/1.85*1.19</f>
        <v>1861.517</v>
      </c>
      <c r="F10" s="33">
        <f>G10*5</f>
        <v>1555</v>
      </c>
      <c r="G10" s="33">
        <v>311</v>
      </c>
      <c r="H10" s="52">
        <f t="shared" si="0"/>
        <v>1866</v>
      </c>
      <c r="I10" s="63"/>
      <c r="J10" s="64"/>
    </row>
    <row r="11" s="3" customFormat="1" ht="12.75" spans="1:15">
      <c r="A11" s="34"/>
      <c r="B11" s="31">
        <v>2</v>
      </c>
      <c r="C11" s="32" t="s">
        <v>23</v>
      </c>
      <c r="D11" s="33">
        <v>49.24</v>
      </c>
      <c r="E11" s="52">
        <f t="shared" ref="E11:E48" si="2">D11*10*1.85/1.85*1.19</f>
        <v>585.956</v>
      </c>
      <c r="F11" s="33">
        <f t="shared" ref="F11:F48" si="3">G11*5</f>
        <v>490</v>
      </c>
      <c r="G11" s="33">
        <v>98</v>
      </c>
      <c r="H11" s="53">
        <f t="shared" si="0"/>
        <v>588</v>
      </c>
      <c r="I11" s="63"/>
      <c r="J11" s="64"/>
      <c r="O11" s="64"/>
    </row>
    <row r="12" s="3" customFormat="1" ht="12.75" spans="1:15">
      <c r="A12" s="34"/>
      <c r="B12" s="31">
        <v>3</v>
      </c>
      <c r="C12" s="32" t="s">
        <v>24</v>
      </c>
      <c r="D12" s="33">
        <v>111.52</v>
      </c>
      <c r="E12" s="52">
        <f t="shared" si="2"/>
        <v>1327.088</v>
      </c>
      <c r="F12" s="33">
        <f t="shared" si="3"/>
        <v>1110</v>
      </c>
      <c r="G12" s="33">
        <v>222</v>
      </c>
      <c r="H12" s="53">
        <f t="shared" si="0"/>
        <v>1332</v>
      </c>
      <c r="I12" s="63"/>
      <c r="J12" s="64"/>
      <c r="O12" s="64"/>
    </row>
    <row r="13" s="3" customFormat="1" ht="12.75" spans="1:15">
      <c r="A13" s="34"/>
      <c r="B13" s="31">
        <v>4</v>
      </c>
      <c r="C13" s="32" t="s">
        <v>25</v>
      </c>
      <c r="D13" s="33">
        <v>43.56</v>
      </c>
      <c r="E13" s="52">
        <f t="shared" si="2"/>
        <v>518.364</v>
      </c>
      <c r="F13" s="33">
        <f t="shared" si="3"/>
        <v>435</v>
      </c>
      <c r="G13" s="33">
        <v>87</v>
      </c>
      <c r="H13" s="53">
        <f t="shared" si="0"/>
        <v>522</v>
      </c>
      <c r="I13" s="63"/>
      <c r="J13" s="64"/>
      <c r="O13" s="64"/>
    </row>
    <row r="14" s="3" customFormat="1" ht="12.75" spans="1:15">
      <c r="A14" s="34"/>
      <c r="B14" s="35">
        <v>5</v>
      </c>
      <c r="C14" s="36" t="s">
        <v>26</v>
      </c>
      <c r="D14" s="37">
        <v>94.54</v>
      </c>
      <c r="E14" s="54">
        <f t="shared" si="2"/>
        <v>1125.026</v>
      </c>
      <c r="F14" s="55">
        <f t="shared" si="3"/>
        <v>940</v>
      </c>
      <c r="G14" s="37">
        <v>188</v>
      </c>
      <c r="H14" s="56">
        <f t="shared" si="0"/>
        <v>1128</v>
      </c>
      <c r="I14" s="63"/>
      <c r="J14" s="64"/>
      <c r="O14" s="64"/>
    </row>
    <row r="15" s="3" customFormat="1" ht="12.75" spans="1:15">
      <c r="A15" s="34"/>
      <c r="B15" s="31">
        <v>6</v>
      </c>
      <c r="C15" s="32" t="s">
        <v>27</v>
      </c>
      <c r="D15" s="33">
        <v>102.57</v>
      </c>
      <c r="E15" s="52">
        <f t="shared" si="2"/>
        <v>1220.583</v>
      </c>
      <c r="F15" s="33">
        <f t="shared" si="3"/>
        <v>1020</v>
      </c>
      <c r="G15" s="33">
        <v>204</v>
      </c>
      <c r="H15" s="53">
        <f t="shared" si="0"/>
        <v>1224</v>
      </c>
      <c r="I15" s="63"/>
      <c r="J15" s="64"/>
      <c r="O15" s="64"/>
    </row>
    <row r="16" s="3" customFormat="1" ht="12.75" spans="1:15">
      <c r="A16" s="34"/>
      <c r="B16" s="31">
        <v>7</v>
      </c>
      <c r="C16" s="32" t="s">
        <v>28</v>
      </c>
      <c r="D16" s="38">
        <v>132.9</v>
      </c>
      <c r="E16" s="52">
        <f t="shared" si="2"/>
        <v>1581.51</v>
      </c>
      <c r="F16" s="33">
        <f t="shared" si="3"/>
        <v>1320</v>
      </c>
      <c r="G16" s="33">
        <v>264</v>
      </c>
      <c r="H16" s="53">
        <f t="shared" si="0"/>
        <v>1584</v>
      </c>
      <c r="I16" s="63"/>
      <c r="J16" s="65"/>
      <c r="O16" s="65"/>
    </row>
    <row r="17" s="3" customFormat="1" ht="12.75" spans="1:15">
      <c r="A17" s="34"/>
      <c r="B17" s="31">
        <v>8</v>
      </c>
      <c r="C17" s="32" t="s">
        <v>29</v>
      </c>
      <c r="D17" s="38">
        <v>120.8</v>
      </c>
      <c r="E17" s="52">
        <f t="shared" si="2"/>
        <v>1437.52</v>
      </c>
      <c r="F17" s="33">
        <f t="shared" si="3"/>
        <v>1200</v>
      </c>
      <c r="G17" s="33">
        <v>240</v>
      </c>
      <c r="H17" s="53">
        <f t="shared" si="0"/>
        <v>1440</v>
      </c>
      <c r="I17" s="63"/>
      <c r="J17" s="65"/>
      <c r="O17" s="65"/>
    </row>
    <row r="18" s="3" customFormat="1" ht="12.75" spans="1:15">
      <c r="A18" s="34"/>
      <c r="B18" s="31">
        <v>9</v>
      </c>
      <c r="C18" s="32" t="s">
        <v>30</v>
      </c>
      <c r="D18" s="38">
        <v>84</v>
      </c>
      <c r="E18" s="52">
        <f t="shared" si="2"/>
        <v>999.6</v>
      </c>
      <c r="F18" s="33">
        <f t="shared" si="3"/>
        <v>835</v>
      </c>
      <c r="G18" s="33">
        <v>167</v>
      </c>
      <c r="H18" s="53">
        <f t="shared" si="0"/>
        <v>1002</v>
      </c>
      <c r="I18" s="63"/>
      <c r="J18" s="65"/>
      <c r="O18" s="65"/>
    </row>
    <row r="19" s="3" customFormat="1" ht="12.75" spans="1:15">
      <c r="A19" s="34"/>
      <c r="B19" s="35">
        <v>10</v>
      </c>
      <c r="C19" s="39" t="s">
        <v>31</v>
      </c>
      <c r="D19" s="40">
        <v>156.25</v>
      </c>
      <c r="E19" s="54">
        <f t="shared" si="2"/>
        <v>1859.375</v>
      </c>
      <c r="F19" s="55">
        <f t="shared" si="3"/>
        <v>1550</v>
      </c>
      <c r="G19" s="37">
        <v>310</v>
      </c>
      <c r="H19" s="56">
        <f t="shared" si="0"/>
        <v>1860</v>
      </c>
      <c r="I19" s="63"/>
      <c r="J19" s="66"/>
      <c r="O19" s="66"/>
    </row>
    <row r="20" s="3" customFormat="1" ht="12.75" spans="1:15">
      <c r="A20" s="34"/>
      <c r="B20" s="31">
        <v>11</v>
      </c>
      <c r="C20" s="32" t="s">
        <v>32</v>
      </c>
      <c r="D20" s="33">
        <v>119.55</v>
      </c>
      <c r="E20" s="52">
        <f t="shared" si="2"/>
        <v>1422.645</v>
      </c>
      <c r="F20" s="33">
        <f t="shared" si="3"/>
        <v>1190</v>
      </c>
      <c r="G20" s="33">
        <v>238</v>
      </c>
      <c r="H20" s="53">
        <f t="shared" si="0"/>
        <v>1428</v>
      </c>
      <c r="I20" s="63"/>
      <c r="J20" s="64"/>
      <c r="O20" s="64"/>
    </row>
    <row r="21" s="3" customFormat="1" ht="12.75" spans="1:15">
      <c r="A21" s="34"/>
      <c r="B21" s="31">
        <v>12</v>
      </c>
      <c r="C21" s="32" t="s">
        <v>33</v>
      </c>
      <c r="D21" s="33">
        <v>68.75</v>
      </c>
      <c r="E21" s="52">
        <f t="shared" si="2"/>
        <v>818.125</v>
      </c>
      <c r="F21" s="33">
        <f t="shared" si="3"/>
        <v>685</v>
      </c>
      <c r="G21" s="33">
        <v>137</v>
      </c>
      <c r="H21" s="53">
        <f t="shared" si="0"/>
        <v>822</v>
      </c>
      <c r="I21" s="63"/>
      <c r="J21" s="64"/>
      <c r="O21" s="64"/>
    </row>
    <row r="22" s="3" customFormat="1" ht="12.75" spans="1:15">
      <c r="A22" s="34"/>
      <c r="B22" s="31">
        <v>13</v>
      </c>
      <c r="C22" s="32" t="s">
        <v>34</v>
      </c>
      <c r="D22" s="33">
        <v>135.38</v>
      </c>
      <c r="E22" s="52">
        <f t="shared" si="2"/>
        <v>1611.022</v>
      </c>
      <c r="F22" s="33">
        <f t="shared" si="3"/>
        <v>1345</v>
      </c>
      <c r="G22" s="33">
        <v>269</v>
      </c>
      <c r="H22" s="53">
        <f t="shared" si="0"/>
        <v>1614</v>
      </c>
      <c r="I22" s="63"/>
      <c r="J22" s="64"/>
      <c r="O22" s="64"/>
    </row>
    <row r="23" s="3" customFormat="1" ht="12.75" spans="1:15">
      <c r="A23" s="34"/>
      <c r="B23" s="31">
        <v>14</v>
      </c>
      <c r="C23" s="32" t="s">
        <v>35</v>
      </c>
      <c r="D23" s="38">
        <v>123.4</v>
      </c>
      <c r="E23" s="52">
        <f t="shared" si="2"/>
        <v>1468.46</v>
      </c>
      <c r="F23" s="33">
        <f t="shared" si="3"/>
        <v>1225</v>
      </c>
      <c r="G23" s="33">
        <v>245</v>
      </c>
      <c r="H23" s="53">
        <f t="shared" si="0"/>
        <v>1470</v>
      </c>
      <c r="I23" s="63"/>
      <c r="J23" s="65"/>
      <c r="O23" s="65"/>
    </row>
    <row r="24" s="3" customFormat="1" ht="12.75" spans="1:15">
      <c r="A24" s="34"/>
      <c r="B24" s="35">
        <v>15</v>
      </c>
      <c r="C24" s="36" t="s">
        <v>36</v>
      </c>
      <c r="D24" s="37">
        <v>114.68</v>
      </c>
      <c r="E24" s="54">
        <f t="shared" si="2"/>
        <v>1364.692</v>
      </c>
      <c r="F24" s="55">
        <f t="shared" si="3"/>
        <v>1140</v>
      </c>
      <c r="G24" s="37">
        <v>228</v>
      </c>
      <c r="H24" s="56">
        <f t="shared" si="0"/>
        <v>1368</v>
      </c>
      <c r="I24" s="63"/>
      <c r="J24" s="64"/>
      <c r="O24" s="64"/>
    </row>
    <row r="25" s="3" customFormat="1" ht="12.75" spans="1:15">
      <c r="A25" s="34"/>
      <c r="B25" s="31">
        <v>16</v>
      </c>
      <c r="C25" s="32" t="s">
        <v>37</v>
      </c>
      <c r="D25" s="33">
        <v>57.12</v>
      </c>
      <c r="E25" s="52">
        <f t="shared" si="2"/>
        <v>679.728</v>
      </c>
      <c r="F25" s="33">
        <f t="shared" si="3"/>
        <v>570</v>
      </c>
      <c r="G25" s="33">
        <v>114</v>
      </c>
      <c r="H25" s="53">
        <f t="shared" si="0"/>
        <v>684</v>
      </c>
      <c r="I25" s="63"/>
      <c r="J25" s="64"/>
      <c r="O25" s="64"/>
    </row>
    <row r="26" s="3" customFormat="1" ht="12.75" spans="1:15">
      <c r="A26" s="34"/>
      <c r="B26" s="31">
        <v>17</v>
      </c>
      <c r="C26" s="32" t="s">
        <v>38</v>
      </c>
      <c r="D26" s="38">
        <v>77</v>
      </c>
      <c r="E26" s="52">
        <f t="shared" si="2"/>
        <v>916.3</v>
      </c>
      <c r="F26" s="33">
        <f t="shared" si="3"/>
        <v>765</v>
      </c>
      <c r="G26" s="33">
        <v>153</v>
      </c>
      <c r="H26" s="53">
        <f t="shared" si="0"/>
        <v>918</v>
      </c>
      <c r="I26" s="63"/>
      <c r="J26" s="65"/>
      <c r="O26" s="65"/>
    </row>
    <row r="27" s="3" customFormat="1" ht="12.75" spans="1:15">
      <c r="A27" s="34"/>
      <c r="B27" s="31">
        <v>18</v>
      </c>
      <c r="C27" s="32" t="s">
        <v>39</v>
      </c>
      <c r="D27" s="33">
        <v>83.44</v>
      </c>
      <c r="E27" s="52">
        <f t="shared" si="2"/>
        <v>992.936</v>
      </c>
      <c r="F27" s="33">
        <f t="shared" si="3"/>
        <v>830</v>
      </c>
      <c r="G27" s="33">
        <v>166</v>
      </c>
      <c r="H27" s="53">
        <f t="shared" si="0"/>
        <v>996</v>
      </c>
      <c r="I27" s="63"/>
      <c r="J27" s="64"/>
      <c r="O27" s="64"/>
    </row>
    <row r="28" s="3" customFormat="1" ht="12.75" spans="1:15">
      <c r="A28" s="34"/>
      <c r="B28" s="31">
        <v>19</v>
      </c>
      <c r="C28" s="32" t="s">
        <v>40</v>
      </c>
      <c r="D28" s="38">
        <v>76.3</v>
      </c>
      <c r="E28" s="52">
        <f t="shared" si="2"/>
        <v>907.97</v>
      </c>
      <c r="F28" s="33">
        <f t="shared" si="3"/>
        <v>760</v>
      </c>
      <c r="G28" s="33">
        <v>152</v>
      </c>
      <c r="H28" s="53">
        <f t="shared" si="0"/>
        <v>912</v>
      </c>
      <c r="I28" s="63"/>
      <c r="J28" s="65"/>
      <c r="O28" s="65"/>
    </row>
    <row r="29" s="3" customFormat="1" ht="12.75" spans="1:15">
      <c r="A29" s="34"/>
      <c r="B29" s="35">
        <v>20</v>
      </c>
      <c r="C29" s="36" t="s">
        <v>41</v>
      </c>
      <c r="D29" s="41">
        <v>68.8</v>
      </c>
      <c r="E29" s="54">
        <f t="shared" si="2"/>
        <v>818.72</v>
      </c>
      <c r="F29" s="55">
        <f t="shared" si="3"/>
        <v>685</v>
      </c>
      <c r="G29" s="37">
        <v>137</v>
      </c>
      <c r="H29" s="56">
        <f t="shared" si="0"/>
        <v>822</v>
      </c>
      <c r="I29" s="63"/>
      <c r="J29" s="65"/>
      <c r="O29" s="65"/>
    </row>
    <row r="30" s="3" customFormat="1" ht="12.75" spans="1:15">
      <c r="A30" s="34"/>
      <c r="B30" s="31">
        <v>21</v>
      </c>
      <c r="C30" s="32" t="s">
        <v>42</v>
      </c>
      <c r="D30" s="38">
        <v>68.11</v>
      </c>
      <c r="E30" s="52">
        <f t="shared" si="2"/>
        <v>810.509</v>
      </c>
      <c r="F30" s="33">
        <f t="shared" si="3"/>
        <v>680</v>
      </c>
      <c r="G30" s="33">
        <v>136</v>
      </c>
      <c r="H30" s="53">
        <f t="shared" si="0"/>
        <v>816</v>
      </c>
      <c r="I30" s="63"/>
      <c r="J30" s="65"/>
      <c r="O30" s="65"/>
    </row>
    <row r="31" s="3" customFormat="1" ht="12.75" spans="1:15">
      <c r="A31" s="34"/>
      <c r="B31" s="31">
        <v>22</v>
      </c>
      <c r="C31" s="32" t="s">
        <v>43</v>
      </c>
      <c r="D31" s="38">
        <v>66.8</v>
      </c>
      <c r="E31" s="52">
        <f t="shared" si="2"/>
        <v>794.92</v>
      </c>
      <c r="F31" s="33">
        <f t="shared" si="3"/>
        <v>665</v>
      </c>
      <c r="G31" s="33">
        <v>133</v>
      </c>
      <c r="H31" s="53">
        <f t="shared" si="0"/>
        <v>798</v>
      </c>
      <c r="I31" s="63"/>
      <c r="J31" s="65"/>
      <c r="O31" s="65"/>
    </row>
    <row r="32" s="3" customFormat="1" ht="12.75" spans="1:15">
      <c r="A32" s="34"/>
      <c r="B32" s="31">
        <v>23</v>
      </c>
      <c r="C32" s="32" t="s">
        <v>44</v>
      </c>
      <c r="D32" s="33">
        <v>119.95</v>
      </c>
      <c r="E32" s="52">
        <f t="shared" si="2"/>
        <v>1427.405</v>
      </c>
      <c r="F32" s="33">
        <f t="shared" si="3"/>
        <v>1190</v>
      </c>
      <c r="G32" s="33">
        <v>238</v>
      </c>
      <c r="H32" s="53">
        <f t="shared" si="0"/>
        <v>1428</v>
      </c>
      <c r="I32" s="63"/>
      <c r="J32" s="64"/>
      <c r="O32" s="64"/>
    </row>
    <row r="33" s="3" customFormat="1" ht="12.75" spans="1:15">
      <c r="A33" s="34"/>
      <c r="B33" s="31">
        <v>24</v>
      </c>
      <c r="C33" s="32" t="s">
        <v>45</v>
      </c>
      <c r="D33" s="38">
        <v>64.3</v>
      </c>
      <c r="E33" s="52">
        <f t="shared" si="2"/>
        <v>765.17</v>
      </c>
      <c r="F33" s="33">
        <f t="shared" si="3"/>
        <v>640</v>
      </c>
      <c r="G33" s="33">
        <v>128</v>
      </c>
      <c r="H33" s="53">
        <f t="shared" si="0"/>
        <v>768</v>
      </c>
      <c r="I33" s="63"/>
      <c r="J33" s="65"/>
      <c r="O33" s="65"/>
    </row>
    <row r="34" s="3" customFormat="1" ht="12.75" spans="1:15">
      <c r="A34" s="34"/>
      <c r="B34" s="35">
        <v>25</v>
      </c>
      <c r="C34" s="36" t="s">
        <v>46</v>
      </c>
      <c r="D34" s="37">
        <v>35.76</v>
      </c>
      <c r="E34" s="54">
        <f t="shared" si="2"/>
        <v>425.544</v>
      </c>
      <c r="F34" s="55">
        <f t="shared" si="3"/>
        <v>355</v>
      </c>
      <c r="G34" s="37">
        <v>71</v>
      </c>
      <c r="H34" s="56">
        <f t="shared" si="0"/>
        <v>426</v>
      </c>
      <c r="I34" s="63"/>
      <c r="J34" s="64"/>
      <c r="O34" s="64"/>
    </row>
    <row r="35" s="3" customFormat="1" ht="12.75" spans="1:15">
      <c r="A35" s="34"/>
      <c r="B35" s="31">
        <v>26</v>
      </c>
      <c r="C35" s="32" t="s">
        <v>47</v>
      </c>
      <c r="D35" s="38">
        <v>19.85</v>
      </c>
      <c r="E35" s="52">
        <f t="shared" si="2"/>
        <v>236.215</v>
      </c>
      <c r="F35" s="33">
        <f t="shared" si="3"/>
        <v>200</v>
      </c>
      <c r="G35" s="33">
        <v>40</v>
      </c>
      <c r="H35" s="53">
        <f t="shared" si="0"/>
        <v>240</v>
      </c>
      <c r="I35" s="63"/>
      <c r="J35" s="65"/>
      <c r="O35" s="65"/>
    </row>
    <row r="36" s="3" customFormat="1" ht="12.75" spans="1:15">
      <c r="A36" s="34"/>
      <c r="B36" s="31">
        <v>27</v>
      </c>
      <c r="C36" s="32" t="s">
        <v>48</v>
      </c>
      <c r="D36" s="38">
        <v>55.3</v>
      </c>
      <c r="E36" s="52">
        <f t="shared" si="2"/>
        <v>658.07</v>
      </c>
      <c r="F36" s="33">
        <f t="shared" si="3"/>
        <v>550</v>
      </c>
      <c r="G36" s="33">
        <v>110</v>
      </c>
      <c r="H36" s="53">
        <f t="shared" si="0"/>
        <v>660</v>
      </c>
      <c r="I36" s="63"/>
      <c r="J36" s="65"/>
      <c r="O36" s="65"/>
    </row>
    <row r="37" s="3" customFormat="1" ht="12.75" spans="1:15">
      <c r="A37" s="34"/>
      <c r="B37" s="31">
        <v>28</v>
      </c>
      <c r="C37" s="32" t="s">
        <v>49</v>
      </c>
      <c r="D37" s="33">
        <v>64.61</v>
      </c>
      <c r="E37" s="52">
        <f t="shared" si="2"/>
        <v>768.859</v>
      </c>
      <c r="F37" s="33">
        <f t="shared" si="3"/>
        <v>645</v>
      </c>
      <c r="G37" s="33">
        <v>129</v>
      </c>
      <c r="H37" s="53">
        <f t="shared" si="0"/>
        <v>774</v>
      </c>
      <c r="I37" s="63"/>
      <c r="J37" s="64"/>
      <c r="O37" s="64"/>
    </row>
    <row r="38" s="3" customFormat="1" ht="12.75" spans="1:15">
      <c r="A38" s="34"/>
      <c r="B38" s="31">
        <v>29</v>
      </c>
      <c r="C38" s="32" t="s">
        <v>50</v>
      </c>
      <c r="D38" s="33">
        <v>71.53</v>
      </c>
      <c r="E38" s="52">
        <f t="shared" si="2"/>
        <v>851.207</v>
      </c>
      <c r="F38" s="33">
        <f t="shared" si="3"/>
        <v>710</v>
      </c>
      <c r="G38" s="33">
        <v>142</v>
      </c>
      <c r="H38" s="53">
        <f t="shared" si="0"/>
        <v>852</v>
      </c>
      <c r="I38" s="63"/>
      <c r="J38" s="64"/>
      <c r="O38" s="64"/>
    </row>
    <row r="39" s="3" customFormat="1" ht="12.75" spans="1:15">
      <c r="A39" s="34"/>
      <c r="B39" s="35">
        <v>30</v>
      </c>
      <c r="C39" s="36" t="s">
        <v>51</v>
      </c>
      <c r="D39" s="37">
        <v>92.62</v>
      </c>
      <c r="E39" s="54">
        <f t="shared" si="2"/>
        <v>1102.178</v>
      </c>
      <c r="F39" s="55">
        <f t="shared" si="3"/>
        <v>920</v>
      </c>
      <c r="G39" s="37">
        <v>184</v>
      </c>
      <c r="H39" s="56">
        <f t="shared" si="0"/>
        <v>1104</v>
      </c>
      <c r="I39" s="63"/>
      <c r="J39" s="64"/>
      <c r="O39" s="64"/>
    </row>
    <row r="40" s="3" customFormat="1" ht="12.75" spans="1:15">
      <c r="A40" s="34"/>
      <c r="B40" s="31">
        <v>31</v>
      </c>
      <c r="C40" s="32" t="s">
        <v>52</v>
      </c>
      <c r="D40" s="33">
        <v>74.42</v>
      </c>
      <c r="E40" s="52">
        <f t="shared" si="2"/>
        <v>885.598</v>
      </c>
      <c r="F40" s="33">
        <f t="shared" si="3"/>
        <v>740</v>
      </c>
      <c r="G40" s="33">
        <v>148</v>
      </c>
      <c r="H40" s="53">
        <f t="shared" si="0"/>
        <v>888</v>
      </c>
      <c r="I40" s="63"/>
      <c r="J40" s="64"/>
      <c r="O40" s="64"/>
    </row>
    <row r="41" s="3" customFormat="1" ht="12.75" spans="1:16">
      <c r="A41" s="34"/>
      <c r="B41" s="31">
        <v>32</v>
      </c>
      <c r="C41" s="32" t="s">
        <v>53</v>
      </c>
      <c r="D41" s="33">
        <v>46.35</v>
      </c>
      <c r="E41" s="52">
        <f t="shared" si="2"/>
        <v>551.565</v>
      </c>
      <c r="F41" s="33">
        <f t="shared" si="3"/>
        <v>460</v>
      </c>
      <c r="G41" s="33">
        <v>92</v>
      </c>
      <c r="H41" s="53">
        <f t="shared" si="0"/>
        <v>552</v>
      </c>
      <c r="I41" s="63"/>
      <c r="J41" s="64"/>
      <c r="O41" s="64"/>
      <c r="P41" s="59"/>
    </row>
    <row r="42" s="3" customFormat="1" ht="12.75" spans="1:16">
      <c r="A42" s="34"/>
      <c r="B42" s="31">
        <v>33</v>
      </c>
      <c r="C42" s="32" t="s">
        <v>54</v>
      </c>
      <c r="D42" s="33">
        <v>38.78</v>
      </c>
      <c r="E42" s="52">
        <f t="shared" si="2"/>
        <v>461.482</v>
      </c>
      <c r="F42" s="33">
        <f t="shared" si="3"/>
        <v>385</v>
      </c>
      <c r="G42" s="33">
        <v>77</v>
      </c>
      <c r="H42" s="53">
        <f t="shared" si="0"/>
        <v>462</v>
      </c>
      <c r="I42" s="63"/>
      <c r="J42" s="64"/>
      <c r="O42" s="64"/>
      <c r="P42" s="68"/>
    </row>
    <row r="43" s="3" customFormat="1" ht="12.75" spans="1:15">
      <c r="A43" s="34"/>
      <c r="B43" s="31">
        <v>34</v>
      </c>
      <c r="C43" s="32" t="s">
        <v>55</v>
      </c>
      <c r="D43" s="38">
        <v>38.69</v>
      </c>
      <c r="E43" s="52">
        <f t="shared" si="2"/>
        <v>460.411</v>
      </c>
      <c r="F43" s="33">
        <f t="shared" si="3"/>
        <v>385</v>
      </c>
      <c r="G43" s="33">
        <v>77</v>
      </c>
      <c r="H43" s="53">
        <f t="shared" si="0"/>
        <v>462</v>
      </c>
      <c r="I43" s="63"/>
      <c r="J43" s="65"/>
      <c r="O43" s="65"/>
    </row>
    <row r="44" s="3" customFormat="1" ht="12.75" spans="1:15">
      <c r="A44" s="34"/>
      <c r="B44" s="35">
        <v>35</v>
      </c>
      <c r="C44" s="36" t="s">
        <v>56</v>
      </c>
      <c r="D44" s="37">
        <v>49.74</v>
      </c>
      <c r="E44" s="54">
        <f t="shared" si="2"/>
        <v>591.906</v>
      </c>
      <c r="F44" s="55">
        <f t="shared" si="3"/>
        <v>495</v>
      </c>
      <c r="G44" s="37">
        <v>99</v>
      </c>
      <c r="H44" s="56">
        <f t="shared" si="0"/>
        <v>594</v>
      </c>
      <c r="I44" s="63"/>
      <c r="J44" s="64"/>
      <c r="O44" s="64"/>
    </row>
    <row r="45" s="3" customFormat="1" ht="12.75" spans="1:16">
      <c r="A45" s="34"/>
      <c r="B45" s="31">
        <v>36</v>
      </c>
      <c r="C45" s="32" t="s">
        <v>57</v>
      </c>
      <c r="D45" s="33">
        <v>60.67</v>
      </c>
      <c r="E45" s="52">
        <f t="shared" si="2"/>
        <v>721.973</v>
      </c>
      <c r="F45" s="33">
        <f t="shared" si="3"/>
        <v>605</v>
      </c>
      <c r="G45" s="33">
        <v>121</v>
      </c>
      <c r="H45" s="53">
        <f t="shared" si="0"/>
        <v>726</v>
      </c>
      <c r="I45" s="63"/>
      <c r="J45" s="64"/>
      <c r="O45" s="64"/>
      <c r="P45" s="69"/>
    </row>
    <row r="46" s="3" customFormat="1" ht="12.75" spans="1:16">
      <c r="A46" s="34"/>
      <c r="B46" s="31">
        <v>37</v>
      </c>
      <c r="C46" s="32" t="s">
        <v>58</v>
      </c>
      <c r="D46" s="33">
        <v>52.38</v>
      </c>
      <c r="E46" s="52">
        <f t="shared" si="2"/>
        <v>623.322</v>
      </c>
      <c r="F46" s="33">
        <f t="shared" si="3"/>
        <v>520</v>
      </c>
      <c r="G46" s="33">
        <v>104</v>
      </c>
      <c r="H46" s="53">
        <f t="shared" si="0"/>
        <v>624</v>
      </c>
      <c r="I46" s="63"/>
      <c r="J46" s="64"/>
      <c r="O46" s="64"/>
      <c r="P46" s="69"/>
    </row>
    <row r="47" s="3" customFormat="1" ht="12.75" spans="1:15">
      <c r="A47" s="34"/>
      <c r="B47" s="31">
        <v>38</v>
      </c>
      <c r="C47" s="32" t="s">
        <v>59</v>
      </c>
      <c r="D47" s="33">
        <v>23.66</v>
      </c>
      <c r="E47" s="52">
        <f t="shared" si="2"/>
        <v>281.554</v>
      </c>
      <c r="F47" s="33">
        <f t="shared" si="3"/>
        <v>235</v>
      </c>
      <c r="G47" s="33">
        <v>47</v>
      </c>
      <c r="H47" s="53">
        <f t="shared" si="0"/>
        <v>282</v>
      </c>
      <c r="I47" s="63"/>
      <c r="J47" s="64"/>
      <c r="O47" s="64"/>
    </row>
    <row r="48" s="3" customFormat="1" ht="12.75" spans="1:16">
      <c r="A48" s="34"/>
      <c r="B48" s="31">
        <v>39</v>
      </c>
      <c r="C48" s="32" t="s">
        <v>60</v>
      </c>
      <c r="D48" s="33">
        <v>58.85</v>
      </c>
      <c r="E48" s="52">
        <f t="shared" si="2"/>
        <v>700.315</v>
      </c>
      <c r="F48" s="33">
        <f t="shared" si="3"/>
        <v>585</v>
      </c>
      <c r="G48" s="33">
        <v>117</v>
      </c>
      <c r="H48" s="53">
        <f t="shared" si="0"/>
        <v>702</v>
      </c>
      <c r="I48" s="63"/>
      <c r="J48" s="64"/>
      <c r="O48" s="64"/>
      <c r="P48" s="69"/>
    </row>
    <row r="49" ht="18" customHeight="1" spans="1:14">
      <c r="A49" s="42" t="s">
        <v>61</v>
      </c>
      <c r="B49" s="43"/>
      <c r="C49" s="44"/>
      <c r="D49" s="45">
        <f>SUM(D10:D48)</f>
        <v>3078.6</v>
      </c>
      <c r="E49" s="57">
        <f>SUM(E10:E48)</f>
        <v>36635.34</v>
      </c>
      <c r="F49" s="57">
        <f>SUM(F10:F48)</f>
        <v>30615</v>
      </c>
      <c r="G49" s="58">
        <f>SUM(G10:G48)</f>
        <v>6123</v>
      </c>
      <c r="H49" s="58">
        <f t="shared" si="0"/>
        <v>36738</v>
      </c>
      <c r="I49" s="67"/>
      <c r="N49" s="4"/>
    </row>
    <row r="50" ht="94" customHeight="1" spans="1:14">
      <c r="A50" s="46" t="s">
        <v>62</v>
      </c>
      <c r="B50" s="47"/>
      <c r="C50" s="47"/>
      <c r="D50" s="47"/>
      <c r="E50" s="47"/>
      <c r="F50" s="47"/>
      <c r="G50" s="47"/>
      <c r="H50" s="47"/>
      <c r="I50" s="47"/>
      <c r="N50" s="4"/>
    </row>
  </sheetData>
  <mergeCells count="17">
    <mergeCell ref="A1:B1"/>
    <mergeCell ref="A2:I2"/>
    <mergeCell ref="F3:G3"/>
    <mergeCell ref="A6:C6"/>
    <mergeCell ref="A7:C7"/>
    <mergeCell ref="B8:C8"/>
    <mergeCell ref="B9:C9"/>
    <mergeCell ref="A49:C49"/>
    <mergeCell ref="A50:I50"/>
    <mergeCell ref="A8:A9"/>
    <mergeCell ref="D3:D4"/>
    <mergeCell ref="E3:E4"/>
    <mergeCell ref="H3:H4"/>
    <mergeCell ref="I3:I4"/>
    <mergeCell ref="I7:I8"/>
    <mergeCell ref="I10:I48"/>
    <mergeCell ref="A3:C5"/>
  </mergeCells>
  <printOptions horizontalCentered="1"/>
  <pageMargins left="0.354166666666667" right="0.354166666666667" top="0.590277777777778" bottom="0.393055555555556" header="0.511805555555556" footer="0.511805555555556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axy</cp:lastModifiedBy>
  <cp:revision>1</cp:revision>
  <dcterms:created xsi:type="dcterms:W3CDTF">2022-03-19T00:45:00Z</dcterms:created>
  <dcterms:modified xsi:type="dcterms:W3CDTF">2024-02-28T17:22:49Z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F02CBD899696246069FBDE652DBB6DE5</vt:lpwstr>
  </property>
</Properties>
</file>